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Marketing &amp; Brand/2020-21/Solutions/Return on Investment/"/>
    </mc:Choice>
  </mc:AlternateContent>
  <xr:revisionPtr revIDLastSave="0" documentId="8_{84A43E31-3821-4C4B-B370-8B34F5CFA95B}" xr6:coauthVersionLast="46" xr6:coauthVersionMax="46" xr10:uidLastSave="{00000000-0000-0000-0000-000000000000}"/>
  <bookViews>
    <workbookView xWindow="0" yWindow="500" windowWidth="28800" windowHeight="16360" activeTab="3" xr2:uid="{87382C9C-F4D2-0D4F-9219-44212CCD6715}"/>
  </bookViews>
  <sheets>
    <sheet name="Summary" sheetId="1" r:id="rId1"/>
    <sheet name="Technology X" sheetId="2" r:id="rId2"/>
    <sheet name="Technology Y" sheetId="3" r:id="rId3"/>
    <sheet name="Unuse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3" i="4"/>
  <c r="H4" i="3"/>
  <c r="H5" i="3"/>
  <c r="H6" i="3"/>
  <c r="H7" i="3"/>
  <c r="H8" i="3"/>
  <c r="H9" i="3"/>
  <c r="H10" i="3"/>
  <c r="H11" i="3"/>
  <c r="H12" i="3"/>
  <c r="H3" i="3"/>
  <c r="H4" i="2"/>
  <c r="H5" i="2"/>
  <c r="H6" i="2"/>
  <c r="H7" i="2"/>
  <c r="H8" i="2"/>
  <c r="H9" i="2"/>
  <c r="H10" i="2"/>
  <c r="H11" i="2"/>
  <c r="H12" i="2"/>
  <c r="H3" i="2"/>
  <c r="G12" i="4"/>
  <c r="A12" i="4"/>
  <c r="G11" i="4"/>
  <c r="A11" i="4"/>
  <c r="G10" i="4"/>
  <c r="A10" i="4"/>
  <c r="G9" i="4"/>
  <c r="A9" i="4"/>
  <c r="G8" i="4"/>
  <c r="D8" i="1" s="1"/>
  <c r="E8" i="1" s="1"/>
  <c r="A8" i="4"/>
  <c r="G7" i="4"/>
  <c r="A7" i="4"/>
  <c r="G6" i="4"/>
  <c r="A6" i="4"/>
  <c r="G5" i="4"/>
  <c r="A5" i="4"/>
  <c r="G4" i="4"/>
  <c r="A4" i="4"/>
  <c r="G3" i="4"/>
  <c r="A3" i="4"/>
  <c r="A2" i="4"/>
  <c r="G12" i="3"/>
  <c r="A12" i="3"/>
  <c r="G11" i="3"/>
  <c r="A11" i="3"/>
  <c r="G10" i="3"/>
  <c r="A10" i="3"/>
  <c r="G9" i="3"/>
  <c r="A9" i="3"/>
  <c r="G8" i="3"/>
  <c r="A8" i="3"/>
  <c r="G7" i="3"/>
  <c r="D7" i="1" s="1"/>
  <c r="E7" i="1" s="1"/>
  <c r="A7" i="3"/>
  <c r="G6" i="3"/>
  <c r="A6" i="3"/>
  <c r="G5" i="3"/>
  <c r="A5" i="3"/>
  <c r="G4" i="3"/>
  <c r="A4" i="3"/>
  <c r="G3" i="3"/>
  <c r="A3" i="3"/>
  <c r="A2" i="3"/>
  <c r="E12" i="1"/>
  <c r="D5" i="1"/>
  <c r="E5" i="1" s="1"/>
  <c r="D12" i="1"/>
  <c r="G4" i="2"/>
  <c r="G5" i="2"/>
  <c r="G6" i="2"/>
  <c r="G7" i="2"/>
  <c r="G8" i="2"/>
  <c r="G9" i="2"/>
  <c r="G10" i="2"/>
  <c r="G11" i="2"/>
  <c r="G12" i="2"/>
  <c r="G3" i="2"/>
  <c r="G2" i="1"/>
  <c r="H2" i="1" s="1"/>
  <c r="A3" i="2"/>
  <c r="A4" i="2"/>
  <c r="A5" i="2"/>
  <c r="A6" i="2"/>
  <c r="A7" i="2"/>
  <c r="A8" i="2"/>
  <c r="A9" i="2"/>
  <c r="A10" i="2"/>
  <c r="A11" i="2"/>
  <c r="A12" i="2"/>
  <c r="A2" i="2"/>
  <c r="F3" i="1" l="1"/>
  <c r="D9" i="1"/>
  <c r="E9" i="1" s="1"/>
  <c r="F9" i="1" s="1"/>
  <c r="D6" i="1"/>
  <c r="E6" i="1" s="1"/>
  <c r="F6" i="1" s="1"/>
  <c r="D3" i="1"/>
  <c r="E3" i="1" s="1"/>
  <c r="D11" i="1"/>
  <c r="E11" i="1" s="1"/>
  <c r="F11" i="1" s="1"/>
  <c r="D4" i="1"/>
  <c r="E4" i="1" s="1"/>
  <c r="D10" i="1"/>
  <c r="E10" i="1" s="1"/>
  <c r="F10" i="1" s="1"/>
  <c r="F8" i="1"/>
  <c r="F5" i="1"/>
  <c r="D14" i="1" l="1"/>
  <c r="F4" i="1"/>
  <c r="F7" i="1"/>
  <c r="E14" i="1"/>
  <c r="F12" i="1"/>
  <c r="F14" i="1" l="1"/>
</calcChain>
</file>

<file path=xl/sharedStrings.xml><?xml version="1.0" encoding="utf-8"?>
<sst xmlns="http://schemas.openxmlformats.org/spreadsheetml/2006/main" count="54" uniqueCount="28">
  <si>
    <t>Company</t>
  </si>
  <si>
    <t>Our company</t>
  </si>
  <si>
    <t>Adjusted benefit</t>
  </si>
  <si>
    <t>Adjusted royalty</t>
  </si>
  <si>
    <t>Weighting</t>
  </si>
  <si>
    <t>Portfolio</t>
  </si>
  <si>
    <t>Revenue</t>
  </si>
  <si>
    <t>Zero case assertion probbility</t>
  </si>
  <si>
    <t>Assertion probability</t>
  </si>
  <si>
    <t>Royalty rate</t>
  </si>
  <si>
    <t>Royalty</t>
  </si>
  <si>
    <t>-</t>
  </si>
  <si>
    <t>Denominator</t>
  </si>
  <si>
    <t>Zero case royalty</t>
  </si>
  <si>
    <t>Cost</t>
  </si>
  <si>
    <t>Total</t>
  </si>
  <si>
    <t>ROI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</si>
  <si>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</si>
  <si>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</si>
  <si>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</si>
  <si>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</si>
  <si>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</si>
  <si>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</si>
  <si>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</si>
  <si>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</si>
  <si>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</si>
  <si>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</si>
  <si>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Defense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</si>
</sst>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$-409]#,##0&quot;M&quot;"/>
    <numFmt numFmtId="166" formatCode="[$$-409]#,##0.0&quot;M&quot;"/>
    <numFmt numFmtId="167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3" borderId="1" applyNumberFormat="0" applyAlignment="0" applyProtection="0"/>
  </cellStyleXfs>
  <cellXfs count="17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right"/>
    </xf>
    <xf numFmtId="164" fontId="0" fillId="2" borderId="0" xfId="0" applyNumberFormat="1" applyFill="1"/>
    <xf numFmtId="165" fontId="0" fillId="2" borderId="0" xfId="0" applyNumberFormat="1" applyFill="1"/>
    <xf numFmtId="0" fontId="2" fillId="0" borderId="0" xfId="0" applyFont="1" applyAlignment="1">
      <alignment wrapText="1"/>
    </xf>
    <xf numFmtId="9" fontId="0" fillId="0" borderId="0" xfId="1" applyFont="1" applyFill="1"/>
    <xf numFmtId="0" fontId="0" fillId="0" borderId="0" xfId="0" applyAlignment="1">
      <alignment horizontal="right"/>
    </xf>
    <xf numFmtId="166" fontId="0" fillId="2" borderId="0" xfId="0" applyNumberFormat="1" applyFill="1"/>
    <xf numFmtId="166" fontId="0" fillId="0" borderId="0" xfId="0" applyNumberFormat="1" applyFill="1"/>
    <xf numFmtId="167" fontId="0" fillId="2" borderId="0" xfId="0" applyNumberFormat="1" applyFill="1"/>
    <xf numFmtId="167" fontId="0" fillId="0" borderId="0" xfId="0" applyNumberFormat="1" applyFill="1"/>
    <xf numFmtId="166" fontId="0" fillId="0" borderId="0" xfId="0" applyNumberFormat="1"/>
    <xf numFmtId="0" fontId="0" fillId="0" borderId="0" xfId="0" applyFill="1"/>
    <xf numFmtId="9" fontId="0" fillId="2" borderId="0" xfId="1" applyFont="1" applyFill="1"/>
    <xf numFmtId="167" fontId="3" fillId="3" borderId="1" xfId="2" applyNumberFormat="1"/>
  </cellXfs>
  <cellStyles count="3">
    <cellStyle name="Normal" xfId="0" builtinId="0"/>
    <cellStyle name="Output" xfId="2" builtinId="21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0</xdr:row>
      <xdr:rowOff>127000</xdr:rowOff>
    </xdr:from>
    <xdr:to>
      <xdr:col>14</xdr:col>
      <xdr:colOff>190500</xdr:colOff>
      <xdr:row>3</xdr:row>
      <xdr:rowOff>160068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C9D50D63-25A8-A34A-8C81-274113D61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42600" y="127000"/>
          <a:ext cx="2565400" cy="871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127000</xdr:rowOff>
    </xdr:from>
    <xdr:to>
      <xdr:col>14</xdr:col>
      <xdr:colOff>127000</xdr:colOff>
      <xdr:row>4</xdr:row>
      <xdr:rowOff>185468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1EE4736-C405-9D43-AA6F-B99B803D6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50400" y="127000"/>
          <a:ext cx="2565400" cy="871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63500</xdr:colOff>
      <xdr:row>0</xdr:row>
      <xdr:rowOff>88900</xdr:rowOff>
    </xdr:from>
    <xdr:to>
      <xdr:col>14</xdr:col>
      <xdr:colOff>152400</xdr:colOff>
      <xdr:row>4</xdr:row>
      <xdr:rowOff>147368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7CDD3DAF-D79E-774A-B82D-20A23A4D0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800" y="88900"/>
          <a:ext cx="2565400" cy="8712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0</xdr:row>
      <xdr:rowOff>88900</xdr:rowOff>
    </xdr:from>
    <xdr:to>
      <xdr:col>14</xdr:col>
      <xdr:colOff>203200</xdr:colOff>
      <xdr:row>4</xdr:row>
      <xdr:rowOff>147368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DEFF2843-C394-B544-83AA-4EFAC7615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626600" y="88900"/>
          <a:ext cx="2565400" cy="87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A569-F9A6-754A-8BEA-238FB51DE66B}">
  <dimension ref="A1:H16"/>
  <sheetViews>
    <sheetView workbookViewId="0">
      <selection activeCell="K14" sqref="K14"/>
    </sheetView>
  </sheetViews>
  <sheetFormatPr baseColWidth="10" defaultRowHeight="16" x14ac:dyDescent="0.2"/>
  <cols>
    <col min="1" max="1" width="12.6640625" bestFit="1" customWidth="1"/>
    <col min="2" max="2" width="17.1640625" bestFit="1" customWidth="1"/>
    <col min="3" max="4" width="12.6640625" customWidth="1"/>
    <col min="5" max="5" width="14.33203125" bestFit="1" customWidth="1"/>
    <col min="6" max="6" width="14.6640625" bestFit="1" customWidth="1"/>
  </cols>
  <sheetData>
    <row r="1" spans="1:8" ht="34" x14ac:dyDescent="0.2">
      <c r="A1" s="1" t="s">
        <v>0</v>
      </c>
      <c r="B1" s="6" t="s">
        <v>7</v>
      </c>
      <c r="C1" s="6" t="s">
        <v>8</v>
      </c>
      <c r="D1" s="6" t="s">
        <v>10</v>
      </c>
      <c r="E1" s="1" t="s">
        <v>3</v>
      </c>
      <c r="F1" s="1" t="s">
        <v>2</v>
      </c>
      <c r="G1" s="3" t="s">
        <v>14</v>
      </c>
      <c r="H1" s="3" t="s">
        <v>16</v>
      </c>
    </row>
    <row r="2" spans="1:8" x14ac:dyDescent="0.2">
      <c r="A2" s="2" t="s">
        <v>1</v>
      </c>
      <c r="B2" s="7"/>
      <c r="C2" s="7"/>
      <c r="D2" s="7"/>
      <c r="G2" s="10">
        <f>'Technology X'!F2+'Technology Y'!F2+Unused!F2</f>
        <v>28.347000000000001</v>
      </c>
      <c r="H2" s="16">
        <f>(F14-G2)/G2</f>
        <v>0.53855787482842554</v>
      </c>
    </row>
    <row r="3" spans="1:8" x14ac:dyDescent="0.2">
      <c r="A3" s="2" t="s">
        <v>17</v>
      </c>
      <c r="B3" s="15">
        <v>1</v>
      </c>
      <c r="C3" s="15">
        <v>0.01</v>
      </c>
      <c r="D3" s="10">
        <f>'Technology X'!G3+'Technology Y'!G3+Unused!G3</f>
        <v>3.3709079559925914E-2</v>
      </c>
      <c r="E3" s="10">
        <f>IF(D3 &gt; 0, D3/$B$16, D3)</f>
        <v>8.4272698899814785E-3</v>
      </c>
      <c r="F3" s="10">
        <f>E3-('Technology X'!H3+'Technology Y'!H3+Unused!H3)</f>
        <v>5.0811892156023477</v>
      </c>
    </row>
    <row r="4" spans="1:8" x14ac:dyDescent="0.2">
      <c r="A4" s="2" t="s">
        <v>18</v>
      </c>
      <c r="B4" s="15">
        <v>1</v>
      </c>
      <c r="C4" s="15">
        <v>1</v>
      </c>
      <c r="D4" s="10">
        <f>'Technology X'!G4+'Technology Y'!G4+Unused!G4</f>
        <v>0.36009071466005316</v>
      </c>
      <c r="E4" s="10">
        <f t="shared" ref="E4:E12" si="0">IF(D4 &gt; 0, D4/$B$16, D4)</f>
        <v>9.0022678665013289E-2</v>
      </c>
      <c r="F4" s="10">
        <f>E4-B4*('Technology X'!H4+'Technology Y'!H4+Unused!H4)</f>
        <v>8.0566930857843904</v>
      </c>
    </row>
    <row r="5" spans="1:8" x14ac:dyDescent="0.2">
      <c r="A5" s="2" t="s">
        <v>19</v>
      </c>
      <c r="B5" s="15">
        <v>1</v>
      </c>
      <c r="C5" s="15">
        <v>1</v>
      </c>
      <c r="D5" s="10">
        <f>'Technology X'!G5+'Technology Y'!G5+Unused!G5</f>
        <v>0.23246864280386426</v>
      </c>
      <c r="E5" s="10">
        <f t="shared" si="0"/>
        <v>5.8117160700966064E-2</v>
      </c>
      <c r="F5" s="10">
        <f>E5-B5*('Technology X'!H5+'Technology Y'!H5+Unused!H5)</f>
        <v>5.5324762993452765</v>
      </c>
    </row>
    <row r="6" spans="1:8" x14ac:dyDescent="0.2">
      <c r="A6" s="2" t="s">
        <v>20</v>
      </c>
      <c r="B6" s="15">
        <v>1</v>
      </c>
      <c r="C6" s="15">
        <v>0.13</v>
      </c>
      <c r="D6" s="10">
        <f>'Technology X'!G6+'Technology Y'!G6+Unused!G6</f>
        <v>0.45019451389796689</v>
      </c>
      <c r="E6" s="10">
        <f t="shared" si="0"/>
        <v>0.11254862847449172</v>
      </c>
      <c r="F6" s="10">
        <f>E6-B6*('Technology X'!H6+'Technology Y'!H6+Unused!H6)</f>
        <v>3.2653454209823685</v>
      </c>
    </row>
    <row r="7" spans="1:8" x14ac:dyDescent="0.2">
      <c r="A7" s="2" t="s">
        <v>21</v>
      </c>
      <c r="B7" s="15">
        <v>1</v>
      </c>
      <c r="C7" s="15">
        <v>0.17</v>
      </c>
      <c r="D7" s="10">
        <f>'Technology X'!G7+'Technology Y'!G7+Unused!G7</f>
        <v>6.9299681689049694E-2</v>
      </c>
      <c r="E7" s="10">
        <f t="shared" si="0"/>
        <v>1.7324920422262424E-2</v>
      </c>
      <c r="F7" s="10">
        <f>E7-B7*('Technology X'!H7+'Technology Y'!H7+Unused!H7)</f>
        <v>3.5078085276365698</v>
      </c>
    </row>
    <row r="8" spans="1:8" x14ac:dyDescent="0.2">
      <c r="A8" s="2" t="s">
        <v>22</v>
      </c>
      <c r="B8" s="15">
        <v>1</v>
      </c>
      <c r="C8" s="15">
        <v>1</v>
      </c>
      <c r="D8" s="10">
        <f>'Technology X'!G8+'Technology Y'!G8+Unused!G8</f>
        <v>-0.39227695183066214</v>
      </c>
      <c r="E8" s="10">
        <f t="shared" si="0"/>
        <v>-0.39227695183066214</v>
      </c>
      <c r="F8" s="10">
        <f>E8-B8*('Technology X'!H8+'Technology Y'!H8+Unused!H8)</f>
        <v>4.767795901254499</v>
      </c>
    </row>
    <row r="9" spans="1:8" x14ac:dyDescent="0.2">
      <c r="A9" s="2" t="s">
        <v>23</v>
      </c>
      <c r="B9" s="15">
        <v>1</v>
      </c>
      <c r="C9" s="15">
        <v>0.17</v>
      </c>
      <c r="D9" s="10">
        <f>'Technology X'!G9+'Technology Y'!G9+Unused!G9</f>
        <v>0.15798451095724897</v>
      </c>
      <c r="E9" s="10">
        <f t="shared" si="0"/>
        <v>3.9496127739312242E-2</v>
      </c>
      <c r="F9" s="10">
        <f>E9-B9*('Technology X'!H9+'Technology Y'!H9+Unused!H9)</f>
        <v>2.6640341093502058</v>
      </c>
    </row>
    <row r="10" spans="1:8" x14ac:dyDescent="0.2">
      <c r="A10" s="2" t="s">
        <v>24</v>
      </c>
      <c r="B10" s="15">
        <v>1</v>
      </c>
      <c r="C10" s="15">
        <v>0.05</v>
      </c>
      <c r="D10" s="10">
        <f>'Technology X'!G10+'Technology Y'!G10+Unused!G10</f>
        <v>-0.12140092693980693</v>
      </c>
      <c r="E10" s="10">
        <f t="shared" si="0"/>
        <v>-0.12140092693980693</v>
      </c>
      <c r="F10" s="10">
        <f>E10-B10*('Technology X'!H10+'Technology Y'!H10+Unused!H10)</f>
        <v>5.0351531332874719</v>
      </c>
    </row>
    <row r="11" spans="1:8" x14ac:dyDescent="0.2">
      <c r="A11" s="2" t="s">
        <v>25</v>
      </c>
      <c r="B11" s="15">
        <v>1</v>
      </c>
      <c r="C11" s="15">
        <v>0.05</v>
      </c>
      <c r="D11" s="10">
        <f>'Technology X'!G11+'Technology Y'!G11+Unused!G11</f>
        <v>2.2393223094655905E-2</v>
      </c>
      <c r="E11" s="10">
        <f t="shared" si="0"/>
        <v>5.5983057736639762E-3</v>
      </c>
      <c r="F11" s="10">
        <f>E11-B11*('Technology X'!H11+'Technology Y'!H11+Unused!H11)</f>
        <v>2.0533560579636827</v>
      </c>
    </row>
    <row r="12" spans="1:8" x14ac:dyDescent="0.2">
      <c r="A12" s="2" t="s">
        <v>26</v>
      </c>
      <c r="B12" s="15">
        <v>1</v>
      </c>
      <c r="C12" s="15">
        <v>0.32</v>
      </c>
      <c r="D12" s="10">
        <f>'Technology X'!G12+'Technology Y'!G12+Unused!G12</f>
        <v>-3.8600154872361278E-2</v>
      </c>
      <c r="E12" s="10">
        <f t="shared" si="0"/>
        <v>-3.8600154872361278E-2</v>
      </c>
      <c r="F12" s="10">
        <f>E12-B12*('Technology X'!H12+'Technology Y'!H12+Unused!H12)</f>
        <v>3.6496483265545678</v>
      </c>
    </row>
    <row r="13" spans="1:8" x14ac:dyDescent="0.2">
      <c r="E13" s="10"/>
      <c r="F13" s="10"/>
    </row>
    <row r="14" spans="1:8" x14ac:dyDescent="0.2">
      <c r="A14" s="14" t="s">
        <v>15</v>
      </c>
      <c r="D14" s="13">
        <f>SUM(D3:D12)</f>
        <v>0.77386233301993435</v>
      </c>
      <c r="E14" s="13">
        <f>SUM(E3:E12)</f>
        <v>-0.22074294197713917</v>
      </c>
      <c r="F14" s="13">
        <f>SUM(F3:F12)</f>
        <v>43.61350007776138</v>
      </c>
    </row>
    <row r="16" spans="1:8" x14ac:dyDescent="0.2">
      <c r="A16" t="s">
        <v>27</v>
      </c>
      <c r="B16" s="2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8A1DC-A870-9B4A-8667-A0C74ECD4D42}">
  <dimension ref="A1:H13"/>
  <sheetViews>
    <sheetView workbookViewId="0">
      <selection activeCell="F3" sqref="F3"/>
    </sheetView>
  </sheetViews>
  <sheetFormatPr baseColWidth="10" defaultRowHeight="16" x14ac:dyDescent="0.2"/>
  <cols>
    <col min="1" max="1" width="12" bestFit="1" customWidth="1"/>
    <col min="8" max="8" width="15.33203125" bestFit="1" customWidth="1"/>
  </cols>
  <sheetData>
    <row r="1" spans="1:8" x14ac:dyDescent="0.2">
      <c r="A1" s="1" t="s">
        <v>0</v>
      </c>
      <c r="B1" s="3" t="s">
        <v>4</v>
      </c>
      <c r="C1" s="3" t="s">
        <v>5</v>
      </c>
      <c r="D1" s="3" t="s">
        <v>6</v>
      </c>
      <c r="E1" s="3" t="s">
        <v>9</v>
      </c>
      <c r="F1" s="3" t="s">
        <v>14</v>
      </c>
      <c r="G1" s="3" t="s">
        <v>10</v>
      </c>
      <c r="H1" s="3" t="s">
        <v>13</v>
      </c>
    </row>
    <row r="2" spans="1:8" x14ac:dyDescent="0.2">
      <c r="A2" t="str">
        <f>Summary!A2</f>
        <v>Our company</v>
      </c>
      <c r="B2" s="4">
        <v>1</v>
      </c>
      <c r="C2" s="2">
        <v>936</v>
      </c>
      <c r="D2" s="5">
        <v>655.38907683084972</v>
      </c>
      <c r="E2" s="12"/>
      <c r="F2" s="9">
        <v>15.103999999999999</v>
      </c>
      <c r="G2" s="8" t="s">
        <v>11</v>
      </c>
      <c r="H2" s="8" t="s">
        <v>11</v>
      </c>
    </row>
    <row r="3" spans="1:8" x14ac:dyDescent="0.2">
      <c r="A3" t="str">
        <f>Summary!A3</f>
        <v>A</v>
      </c>
      <c r="B3" s="4">
        <v>1</v>
      </c>
      <c r="C3" s="2">
        <v>1123</v>
      </c>
      <c r="D3" s="5">
        <v>1423.2185227523717</v>
      </c>
      <c r="E3" s="11">
        <v>3.5000000000000003E-2</v>
      </c>
      <c r="F3" s="12"/>
      <c r="G3" s="10">
        <f>Summary!C3*E3*(B$2*C$2*D3-B3*C3*D$2)/C$13</f>
        <v>3.1560385933340124E-2</v>
      </c>
      <c r="H3" s="10">
        <f>Summary!B3*E3*(-B3*C3*D$2)/(C$13-C$2)</f>
        <v>-4.5392189717773661</v>
      </c>
    </row>
    <row r="4" spans="1:8" x14ac:dyDescent="0.2">
      <c r="A4" t="str">
        <f>Summary!A4</f>
        <v>B</v>
      </c>
      <c r="B4" s="4">
        <v>1</v>
      </c>
      <c r="C4" s="2">
        <v>374</v>
      </c>
      <c r="D4" s="5">
        <v>451.22576593103787</v>
      </c>
      <c r="E4" s="11">
        <v>3.5000000000000003E-2</v>
      </c>
      <c r="F4" s="12"/>
      <c r="G4" s="10">
        <f>Summary!C4*E4*(B$2*C$2*D4-B4*C4*D$2)/C$13</f>
        <v>0.93830178130161523</v>
      </c>
      <c r="H4" s="10">
        <f>Summary!B4*E4*(-B4*C4*D$2)/(C$13-C$2)</f>
        <v>-1.511725641535828</v>
      </c>
    </row>
    <row r="5" spans="1:8" x14ac:dyDescent="0.2">
      <c r="A5" t="str">
        <f>Summary!A5</f>
        <v>C</v>
      </c>
      <c r="B5" s="4">
        <v>1</v>
      </c>
      <c r="C5" s="2">
        <v>541</v>
      </c>
      <c r="D5" s="5">
        <v>608.40821322273166</v>
      </c>
      <c r="E5" s="11">
        <v>3.5000000000000003E-2</v>
      </c>
      <c r="F5" s="12"/>
      <c r="G5" s="10">
        <f>Summary!C5*E5*(B$2*C$2*D5-B5*C5*D$2)/C$13</f>
        <v>1.1377493413076012</v>
      </c>
      <c r="H5" s="10">
        <f>Summary!B5*E5*(-B5*C5*D$2)/(C$13-C$2)</f>
        <v>-2.1867475189061043</v>
      </c>
    </row>
    <row r="6" spans="1:8" x14ac:dyDescent="0.2">
      <c r="A6" t="str">
        <f>Summary!A6</f>
        <v>D</v>
      </c>
      <c r="B6" s="4">
        <v>1</v>
      </c>
      <c r="C6" s="2">
        <v>780</v>
      </c>
      <c r="D6" s="5">
        <v>1245.0013536799438</v>
      </c>
      <c r="E6" s="11">
        <v>3.5000000000000003E-2</v>
      </c>
      <c r="F6" s="12"/>
      <c r="G6" s="10">
        <f>Summary!C6*E6*(B$2*C$2*D6-B6*C6*D$2)/C$13</f>
        <v>0.45019451389796689</v>
      </c>
      <c r="H6" s="10">
        <f>Summary!B6*E6*(-B6*C6*D$2)/(C$13-C$2)</f>
        <v>-3.1527967925078766</v>
      </c>
    </row>
    <row r="7" spans="1:8" x14ac:dyDescent="0.2">
      <c r="A7" t="str">
        <f>Summary!A7</f>
        <v>E</v>
      </c>
      <c r="B7" s="4">
        <v>1</v>
      </c>
      <c r="C7" s="2">
        <v>450</v>
      </c>
      <c r="D7" s="5">
        <v>421.64655388334603</v>
      </c>
      <c r="E7" s="11">
        <v>3.5000000000000003E-2</v>
      </c>
      <c r="F7" s="12"/>
      <c r="G7" s="10">
        <f>Summary!C7*E7*(B$2*C$2*D7-B7*C7*D$2)/C$13</f>
        <v>8.9763989513315753E-2</v>
      </c>
      <c r="H7" s="10">
        <f>Summary!B7*E7*(-B7*C7*D$2)/(C$13-C$2)</f>
        <v>-1.8189212264468519</v>
      </c>
    </row>
    <row r="8" spans="1:8" x14ac:dyDescent="0.2">
      <c r="A8" t="str">
        <f>Summary!A8</f>
        <v>F</v>
      </c>
      <c r="B8" s="4">
        <v>1</v>
      </c>
      <c r="C8" s="2">
        <v>258</v>
      </c>
      <c r="D8" s="5">
        <v>283.43861600687762</v>
      </c>
      <c r="E8" s="11">
        <v>3.5000000000000003E-2</v>
      </c>
      <c r="F8" s="12"/>
      <c r="G8" s="10">
        <f>Summary!C8*E8*(B$2*C$2*D8-B8*C8*D$2)/C$13</f>
        <v>0.509345892694409</v>
      </c>
      <c r="H8" s="10">
        <f>Summary!B8*E8*(-B8*C8*D$2)/(C$13-C$2)</f>
        <v>-1.0428481698295284</v>
      </c>
    </row>
    <row r="9" spans="1:8" x14ac:dyDescent="0.2">
      <c r="A9" t="str">
        <f>Summary!A9</f>
        <v>G</v>
      </c>
      <c r="B9" s="4">
        <v>1</v>
      </c>
      <c r="C9" s="2">
        <v>0</v>
      </c>
      <c r="D9" s="5">
        <v>0</v>
      </c>
      <c r="E9" s="11">
        <v>3.5000000000000003E-2</v>
      </c>
      <c r="F9" s="12"/>
      <c r="G9" s="10">
        <f>Summary!C9*E9*(B$2*C$2*D9-B9*C9*D$2)/C$13</f>
        <v>0</v>
      </c>
      <c r="H9" s="10">
        <f>Summary!B9*E9*(-B9*C9*D$2)/(C$13-C$2)</f>
        <v>0</v>
      </c>
    </row>
    <row r="10" spans="1:8" x14ac:dyDescent="0.2">
      <c r="A10" t="str">
        <f>Summary!A10</f>
        <v>H</v>
      </c>
      <c r="B10" s="4">
        <v>1</v>
      </c>
      <c r="C10" s="2">
        <v>0</v>
      </c>
      <c r="D10" s="5">
        <v>0</v>
      </c>
      <c r="E10" s="11">
        <v>3.5000000000000003E-2</v>
      </c>
      <c r="F10" s="12"/>
      <c r="G10" s="10">
        <f>Summary!C10*E10*(B$2*C$2*D10-B10*C10*D$2)/C$13</f>
        <v>0</v>
      </c>
      <c r="H10" s="10">
        <f>Summary!B10*E10*(-B10*C10*D$2)/(C$13-C$2)</f>
        <v>0</v>
      </c>
    </row>
    <row r="11" spans="1:8" x14ac:dyDescent="0.2">
      <c r="A11" t="str">
        <f>Summary!A11</f>
        <v>J</v>
      </c>
      <c r="B11" s="4">
        <v>1</v>
      </c>
      <c r="C11" s="2">
        <v>177</v>
      </c>
      <c r="D11" s="5">
        <v>215.0713992534792</v>
      </c>
      <c r="E11" s="11">
        <v>3.5000000000000003E-2</v>
      </c>
      <c r="F11" s="12"/>
      <c r="G11" s="10">
        <f>Summary!C11*E11*(B$2*C$2*D11-B11*C11*D$2)/C$13</f>
        <v>2.2580575620759831E-2</v>
      </c>
      <c r="H11" s="10">
        <f>Summary!B11*E11*(-B11*C11*D$2)/(C$13-C$2)</f>
        <v>-0.7154423490690951</v>
      </c>
    </row>
    <row r="12" spans="1:8" x14ac:dyDescent="0.2">
      <c r="A12" t="str">
        <f>Summary!A12</f>
        <v>K</v>
      </c>
      <c r="B12" s="4">
        <v>1</v>
      </c>
      <c r="C12" s="2">
        <v>650</v>
      </c>
      <c r="D12" s="5">
        <v>463.93372687054767</v>
      </c>
      <c r="E12" s="11">
        <v>3.5000000000000003E-2</v>
      </c>
      <c r="F12" s="12"/>
      <c r="G12" s="10">
        <f>Summary!C12*E12*(B$2*C$2*D12-B12*C12*D$2)/C$13</f>
        <v>1.3958185781385541E-2</v>
      </c>
      <c r="H12" s="10">
        <f>Summary!B12*E12*(-B12*C12*D$2)/(C$13-C$2)</f>
        <v>-2.6273306604232305</v>
      </c>
    </row>
    <row r="13" spans="1:8" x14ac:dyDescent="0.2">
      <c r="A13" t="s">
        <v>12</v>
      </c>
      <c r="C13" s="2">
        <v>6611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32CF-EA97-2B42-A2D0-3D0239F86BEF}">
  <dimension ref="A1:H13"/>
  <sheetViews>
    <sheetView workbookViewId="0">
      <selection activeCell="E2" sqref="E2"/>
    </sheetView>
  </sheetViews>
  <sheetFormatPr baseColWidth="10" defaultRowHeight="16" x14ac:dyDescent="0.2"/>
  <cols>
    <col min="1" max="1" width="12" bestFit="1" customWidth="1"/>
    <col min="8" max="8" width="15.33203125" bestFit="1" customWidth="1"/>
  </cols>
  <sheetData>
    <row r="1" spans="1:8" x14ac:dyDescent="0.2">
      <c r="A1" s="1" t="s">
        <v>0</v>
      </c>
      <c r="B1" s="3" t="s">
        <v>4</v>
      </c>
      <c r="C1" s="3" t="s">
        <v>5</v>
      </c>
      <c r="D1" s="3" t="s">
        <v>6</v>
      </c>
      <c r="E1" s="3" t="s">
        <v>9</v>
      </c>
      <c r="F1" s="3" t="s">
        <v>14</v>
      </c>
      <c r="G1" s="3" t="s">
        <v>10</v>
      </c>
      <c r="H1" s="3" t="s">
        <v>13</v>
      </c>
    </row>
    <row r="2" spans="1:8" x14ac:dyDescent="0.2">
      <c r="A2" t="str">
        <f>Summary!A2</f>
        <v>Our company</v>
      </c>
      <c r="B2" s="4">
        <v>1</v>
      </c>
      <c r="C2" s="2">
        <v>679</v>
      </c>
      <c r="D2" s="5">
        <v>539.43073139828653</v>
      </c>
      <c r="E2" s="12"/>
      <c r="F2" s="9">
        <v>13.243</v>
      </c>
      <c r="G2" s="8" t="s">
        <v>11</v>
      </c>
      <c r="H2" s="8" t="s">
        <v>11</v>
      </c>
    </row>
    <row r="3" spans="1:8" x14ac:dyDescent="0.2">
      <c r="A3" t="str">
        <f>Summary!A3</f>
        <v>A</v>
      </c>
      <c r="B3" s="4">
        <v>1</v>
      </c>
      <c r="C3" s="2">
        <v>173</v>
      </c>
      <c r="D3" s="5">
        <v>196.69629067546924</v>
      </c>
      <c r="E3" s="11">
        <v>5.5E-2</v>
      </c>
      <c r="F3" s="12"/>
      <c r="G3" s="10">
        <f>Summary!C3*E3*(B$2*C$2*D3-B3*C3*D$2)/C$13</f>
        <v>2.1486936265857882E-3</v>
      </c>
      <c r="H3" s="10">
        <f>Summary!B3*E3*(-B3*C3*D$2)/(C$13-C$2)</f>
        <v>-0.53354297393499972</v>
      </c>
    </row>
    <row r="4" spans="1:8" x14ac:dyDescent="0.2">
      <c r="A4" t="str">
        <f>Summary!A4</f>
        <v>B</v>
      </c>
      <c r="B4" s="4">
        <v>1</v>
      </c>
      <c r="C4" s="2">
        <v>2093</v>
      </c>
      <c r="D4" s="5">
        <v>1503.3223422030339</v>
      </c>
      <c r="E4" s="11">
        <v>5.5E-2</v>
      </c>
      <c r="F4" s="12"/>
      <c r="G4" s="10">
        <f>Summary!C4*E4*(B$2*C$2*D4-B4*C4*D$2)/C$13</f>
        <v>-0.57821106664156208</v>
      </c>
      <c r="H4" s="10">
        <f>Summary!B4*E4*(-B4*C4*D$2)/(C$13-C$2)</f>
        <v>-6.4549447655835497</v>
      </c>
    </row>
    <row r="5" spans="1:8" x14ac:dyDescent="0.2">
      <c r="A5" t="str">
        <f>Summary!A5</f>
        <v>C</v>
      </c>
      <c r="B5" s="4">
        <v>1</v>
      </c>
      <c r="C5" s="2">
        <v>1066</v>
      </c>
      <c r="D5" s="5">
        <v>597.22420318627803</v>
      </c>
      <c r="E5" s="11">
        <v>5.5E-2</v>
      </c>
      <c r="F5" s="12"/>
      <c r="G5" s="10">
        <f>Summary!C5*E5*(B$2*C$2*D5-B5*C5*D$2)/C$13</f>
        <v>-0.90528069850373694</v>
      </c>
      <c r="H5" s="10">
        <f>Summary!B5*E5*(-B5*C5*D$2)/(C$13-C$2)</f>
        <v>-3.2876116197382057</v>
      </c>
    </row>
    <row r="6" spans="1:8" x14ac:dyDescent="0.2">
      <c r="A6" t="str">
        <f>Summary!A6</f>
        <v>D</v>
      </c>
      <c r="B6" s="4">
        <v>1</v>
      </c>
      <c r="C6" s="2">
        <v>0</v>
      </c>
      <c r="D6" s="5">
        <v>0</v>
      </c>
      <c r="E6" s="11">
        <v>5.5E-2</v>
      </c>
      <c r="F6" s="12"/>
      <c r="G6" s="10">
        <f>Summary!C6*E6*(B$2*C$2*D6-B6*C6*D$2)/C$13</f>
        <v>0</v>
      </c>
      <c r="H6" s="10">
        <f>Summary!B6*E6*(-B6*C6*D$2)/(C$13-C$2)</f>
        <v>0</v>
      </c>
    </row>
    <row r="7" spans="1:8" x14ac:dyDescent="0.2">
      <c r="A7" t="str">
        <f>Summary!A7</f>
        <v>E</v>
      </c>
      <c r="B7" s="4">
        <v>1</v>
      </c>
      <c r="C7" s="2">
        <v>542</v>
      </c>
      <c r="D7" s="5">
        <v>397.39333735912055</v>
      </c>
      <c r="E7" s="11">
        <v>5.5E-2</v>
      </c>
      <c r="F7" s="12"/>
      <c r="G7" s="10">
        <f>Summary!C7*E7*(B$2*C$2*D7-B7*C7*D$2)/C$13</f>
        <v>-2.0464307824266059E-2</v>
      </c>
      <c r="H7" s="10">
        <f>Summary!B7*E7*(-B7*C7*D$2)/(C$13-C$2)</f>
        <v>-1.6715623807674553</v>
      </c>
    </row>
    <row r="8" spans="1:8" x14ac:dyDescent="0.2">
      <c r="A8" t="str">
        <f>Summary!A8</f>
        <v>F</v>
      </c>
      <c r="B8" s="4">
        <v>1</v>
      </c>
      <c r="C8" s="2">
        <v>1335</v>
      </c>
      <c r="D8" s="5">
        <v>811.93969144880123</v>
      </c>
      <c r="E8" s="11">
        <v>5.5E-2</v>
      </c>
      <c r="F8" s="12"/>
      <c r="G8" s="10">
        <f>Summary!C8*E8*(B$2*C$2*D8-B8*C8*D$2)/C$13</f>
        <v>-0.90162284452507113</v>
      </c>
      <c r="H8" s="10">
        <f>Summary!B8*E8*(-B8*C8*D$2)/(C$13-C$2)</f>
        <v>-4.1172246832556327</v>
      </c>
    </row>
    <row r="9" spans="1:8" x14ac:dyDescent="0.2">
      <c r="A9" t="str">
        <f>Summary!A9</f>
        <v>G</v>
      </c>
      <c r="B9" s="4">
        <v>1</v>
      </c>
      <c r="C9" s="2">
        <v>851</v>
      </c>
      <c r="D9" s="5">
        <v>932.36387160658762</v>
      </c>
      <c r="E9" s="11">
        <v>5.5E-2</v>
      </c>
      <c r="F9" s="12"/>
      <c r="G9" s="10">
        <f>Summary!C9*E9*(B$2*C$2*D9-B9*C9*D$2)/C$13</f>
        <v>0.15798451095724897</v>
      </c>
      <c r="H9" s="10">
        <f>Summary!B9*E9*(-B9*C9*D$2)/(C$13-C$2)</f>
        <v>-2.6245379816108936</v>
      </c>
    </row>
    <row r="10" spans="1:8" x14ac:dyDescent="0.2">
      <c r="A10" t="str">
        <f>Summary!A10</f>
        <v>H</v>
      </c>
      <c r="B10" s="4">
        <v>1</v>
      </c>
      <c r="C10" s="2">
        <v>1672</v>
      </c>
      <c r="D10" s="5">
        <v>658.71969817445438</v>
      </c>
      <c r="E10" s="11">
        <v>5.5E-2</v>
      </c>
      <c r="F10" s="12"/>
      <c r="G10" s="10">
        <f>Summary!C10*E10*(B$2*C$2*D10-B10*C10*D$2)/C$13</f>
        <v>-0.12140092693980693</v>
      </c>
      <c r="H10" s="10">
        <f>Summary!B10*E10*(-B10*C10*D$2)/(C$13-C$2)</f>
        <v>-5.156554060227279</v>
      </c>
    </row>
    <row r="11" spans="1:8" x14ac:dyDescent="0.2">
      <c r="A11" t="str">
        <f>Summary!A11</f>
        <v>J</v>
      </c>
      <c r="B11" s="4">
        <v>1</v>
      </c>
      <c r="C11" s="2">
        <v>432</v>
      </c>
      <c r="D11" s="5">
        <v>342.16851799963587</v>
      </c>
      <c r="E11" s="11">
        <v>5.5E-2</v>
      </c>
      <c r="F11" s="12"/>
      <c r="G11" s="10">
        <f>Summary!C11*E11*(B$2*C$2*D11-B11*C11*D$2)/C$13</f>
        <v>-1.8735252610392516E-4</v>
      </c>
      <c r="H11" s="10">
        <f>Summary!B11*E11*(-B11*C11*D$2)/(C$13-C$2)</f>
        <v>-1.3323154031209237</v>
      </c>
    </row>
    <row r="12" spans="1:8" x14ac:dyDescent="0.2">
      <c r="A12" t="str">
        <f>Summary!A12</f>
        <v>K</v>
      </c>
      <c r="B12" s="4">
        <v>1</v>
      </c>
      <c r="C12" s="2">
        <v>344</v>
      </c>
      <c r="D12" s="5">
        <v>227.99496835125581</v>
      </c>
      <c r="E12" s="11">
        <v>5.5E-2</v>
      </c>
      <c r="F12" s="12"/>
      <c r="G12" s="10">
        <f>Summary!C12*E12*(B$2*C$2*D12-B12*C12*D$2)/C$13</f>
        <v>-5.2558340653746816E-2</v>
      </c>
      <c r="H12" s="10">
        <f>Summary!B12*E12*(-B12*C12*D$2)/(C$13-C$2)</f>
        <v>-1.0609178210036987</v>
      </c>
    </row>
    <row r="13" spans="1:8" x14ac:dyDescent="0.2">
      <c r="A13" t="s">
        <v>12</v>
      </c>
      <c r="C13" s="2">
        <v>10299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D530-9AF2-544C-9173-B9A68F4DBC61}">
  <dimension ref="A1:H13"/>
  <sheetViews>
    <sheetView tabSelected="1" workbookViewId="0">
      <selection activeCell="F30" sqref="F27:F30"/>
    </sheetView>
  </sheetViews>
  <sheetFormatPr baseColWidth="10" defaultRowHeight="16" x14ac:dyDescent="0.2"/>
  <cols>
    <col min="1" max="1" width="12" bestFit="1" customWidth="1"/>
    <col min="8" max="8" width="15.33203125" bestFit="1" customWidth="1"/>
  </cols>
  <sheetData>
    <row r="1" spans="1:8" x14ac:dyDescent="0.2">
      <c r="A1" s="1" t="s">
        <v>0</v>
      </c>
      <c r="B1" s="3" t="s">
        <v>4</v>
      </c>
      <c r="C1" s="3" t="s">
        <v>5</v>
      </c>
      <c r="D1" s="3" t="s">
        <v>6</v>
      </c>
      <c r="E1" s="3" t="s">
        <v>9</v>
      </c>
      <c r="F1" s="3" t="s">
        <v>14</v>
      </c>
      <c r="G1" s="3" t="s">
        <v>10</v>
      </c>
      <c r="H1" s="3" t="s">
        <v>13</v>
      </c>
    </row>
    <row r="2" spans="1:8" x14ac:dyDescent="0.2">
      <c r="A2" t="str">
        <f>Summary!A2</f>
        <v>Our company</v>
      </c>
      <c r="B2" s="4">
        <v>1</v>
      </c>
      <c r="C2" s="2">
        <v>0</v>
      </c>
      <c r="D2" s="5">
        <v>0</v>
      </c>
      <c r="E2" s="12"/>
      <c r="F2" s="9">
        <v>0</v>
      </c>
      <c r="G2" s="8" t="s">
        <v>11</v>
      </c>
      <c r="H2" s="8" t="s">
        <v>11</v>
      </c>
    </row>
    <row r="3" spans="1:8" x14ac:dyDescent="0.2">
      <c r="A3" t="str">
        <f>Summary!A3</f>
        <v>A</v>
      </c>
      <c r="B3" s="4">
        <v>1</v>
      </c>
      <c r="C3" s="2">
        <v>0</v>
      </c>
      <c r="D3" s="5">
        <v>0</v>
      </c>
      <c r="E3" s="11">
        <v>3.5000000000000003E-2</v>
      </c>
      <c r="F3" s="12"/>
      <c r="G3" s="10">
        <f>Summary!C3*E3*(B$2*C$2*D3-B3*C3*D$2)/C$13</f>
        <v>0</v>
      </c>
      <c r="H3" s="10">
        <f>Summary!B3*E3*(-B3*C3*D$2)/(C$13-C$2)</f>
        <v>0</v>
      </c>
    </row>
    <row r="4" spans="1:8" x14ac:dyDescent="0.2">
      <c r="A4" t="str">
        <f>Summary!A4</f>
        <v>B</v>
      </c>
      <c r="B4" s="4">
        <v>1</v>
      </c>
      <c r="C4" s="2">
        <v>0</v>
      </c>
      <c r="D4" s="5">
        <v>0</v>
      </c>
      <c r="E4" s="11">
        <v>3.5000000000000003E-2</v>
      </c>
      <c r="F4" s="12"/>
      <c r="G4" s="10">
        <f>Summary!C4*E4*(B$2*C$2*D4-B4*C4*D$2)/C$13</f>
        <v>0</v>
      </c>
      <c r="H4" s="10">
        <f>Summary!B4*E4*(-B4*C4*D$2)/(C$13-C$2)</f>
        <v>0</v>
      </c>
    </row>
    <row r="5" spans="1:8" x14ac:dyDescent="0.2">
      <c r="A5" t="str">
        <f>Summary!A5</f>
        <v>C</v>
      </c>
      <c r="B5" s="4">
        <v>1</v>
      </c>
      <c r="C5" s="2">
        <v>0</v>
      </c>
      <c r="D5" s="5">
        <v>0</v>
      </c>
      <c r="E5" s="11">
        <v>3.5000000000000003E-2</v>
      </c>
      <c r="F5" s="12"/>
      <c r="G5" s="10">
        <f>Summary!C5*E5*(B$2*C$2*D5-B5*C5*D$2)/C$13</f>
        <v>0</v>
      </c>
      <c r="H5" s="10">
        <f>Summary!B5*E5*(-B5*C5*D$2)/(C$13-C$2)</f>
        <v>0</v>
      </c>
    </row>
    <row r="6" spans="1:8" x14ac:dyDescent="0.2">
      <c r="A6" t="str">
        <f>Summary!A6</f>
        <v>D</v>
      </c>
      <c r="B6" s="4">
        <v>1</v>
      </c>
      <c r="C6" s="2">
        <v>0</v>
      </c>
      <c r="D6" s="5">
        <v>0</v>
      </c>
      <c r="E6" s="11">
        <v>3.5000000000000003E-2</v>
      </c>
      <c r="F6" s="12"/>
      <c r="G6" s="10">
        <f>Summary!C6*E6*(B$2*C$2*D6-B6*C6*D$2)/C$13</f>
        <v>0</v>
      </c>
      <c r="H6" s="10">
        <f>Summary!B6*E6*(-B6*C6*D$2)/(C$13-C$2)</f>
        <v>0</v>
      </c>
    </row>
    <row r="7" spans="1:8" x14ac:dyDescent="0.2">
      <c r="A7" t="str">
        <f>Summary!A7</f>
        <v>E</v>
      </c>
      <c r="B7" s="4">
        <v>1</v>
      </c>
      <c r="C7" s="2">
        <v>0</v>
      </c>
      <c r="D7" s="5">
        <v>0</v>
      </c>
      <c r="E7" s="11">
        <v>3.5000000000000003E-2</v>
      </c>
      <c r="F7" s="12"/>
      <c r="G7" s="10">
        <f>Summary!C7*E7*(B$2*C$2*D7-B7*C7*D$2)/C$13</f>
        <v>0</v>
      </c>
      <c r="H7" s="10">
        <f>Summary!B7*E7*(-B7*C7*D$2)/(C$13-C$2)</f>
        <v>0</v>
      </c>
    </row>
    <row r="8" spans="1:8" x14ac:dyDescent="0.2">
      <c r="A8" t="str">
        <f>Summary!A8</f>
        <v>F</v>
      </c>
      <c r="B8" s="4">
        <v>1</v>
      </c>
      <c r="C8" s="2">
        <v>0</v>
      </c>
      <c r="D8" s="5">
        <v>0</v>
      </c>
      <c r="E8" s="11">
        <v>3.5000000000000003E-2</v>
      </c>
      <c r="F8" s="12"/>
      <c r="G8" s="10">
        <f>Summary!C8*E8*(B$2*C$2*D8-B8*C8*D$2)/C$13</f>
        <v>0</v>
      </c>
      <c r="H8" s="10">
        <f>Summary!B8*E8*(-B8*C8*D$2)/(C$13-C$2)</f>
        <v>0</v>
      </c>
    </row>
    <row r="9" spans="1:8" x14ac:dyDescent="0.2">
      <c r="A9" t="str">
        <f>Summary!A9</f>
        <v>G</v>
      </c>
      <c r="B9" s="4">
        <v>1</v>
      </c>
      <c r="C9" s="2">
        <v>0</v>
      </c>
      <c r="D9" s="5">
        <v>0</v>
      </c>
      <c r="E9" s="11">
        <v>3.5000000000000003E-2</v>
      </c>
      <c r="F9" s="12"/>
      <c r="G9" s="10">
        <f>Summary!C9*E9*(B$2*C$2*D9-B9*C9*D$2)/C$13</f>
        <v>0</v>
      </c>
      <c r="H9" s="10">
        <f>Summary!B9*E9*(-B9*C9*D$2)/(C$13-C$2)</f>
        <v>0</v>
      </c>
    </row>
    <row r="10" spans="1:8" x14ac:dyDescent="0.2">
      <c r="A10" t="str">
        <f>Summary!A10</f>
        <v>H</v>
      </c>
      <c r="B10" s="4">
        <v>1</v>
      </c>
      <c r="C10" s="2">
        <v>0</v>
      </c>
      <c r="D10" s="5">
        <v>0</v>
      </c>
      <c r="E10" s="11">
        <v>3.5000000000000003E-2</v>
      </c>
      <c r="F10" s="12"/>
      <c r="G10" s="10">
        <f>Summary!C10*E10*(B$2*C$2*D10-B10*C10*D$2)/C$13</f>
        <v>0</v>
      </c>
      <c r="H10" s="10">
        <f>Summary!B10*E10*(-B10*C10*D$2)/(C$13-C$2)</f>
        <v>0</v>
      </c>
    </row>
    <row r="11" spans="1:8" x14ac:dyDescent="0.2">
      <c r="A11" t="str">
        <f>Summary!A11</f>
        <v>J</v>
      </c>
      <c r="B11" s="4">
        <v>1</v>
      </c>
      <c r="C11" s="2">
        <v>0</v>
      </c>
      <c r="D11" s="5">
        <v>0</v>
      </c>
      <c r="E11" s="11">
        <v>3.5000000000000003E-2</v>
      </c>
      <c r="F11" s="12"/>
      <c r="G11" s="10">
        <f>Summary!C11*E11*(B$2*C$2*D11-B11*C11*D$2)/C$13</f>
        <v>0</v>
      </c>
      <c r="H11" s="10">
        <f>Summary!B11*E11*(-B11*C11*D$2)/(C$13-C$2)</f>
        <v>0</v>
      </c>
    </row>
    <row r="12" spans="1:8" x14ac:dyDescent="0.2">
      <c r="A12" t="str">
        <f>Summary!A12</f>
        <v>K</v>
      </c>
      <c r="B12" s="4">
        <v>1</v>
      </c>
      <c r="C12" s="2">
        <v>0</v>
      </c>
      <c r="D12" s="5">
        <v>0</v>
      </c>
      <c r="E12" s="11">
        <v>3.5000000000000003E-2</v>
      </c>
      <c r="F12" s="12"/>
      <c r="G12" s="10">
        <f>Summary!C12*E12*(B$2*C$2*D12-B12*C12*D$2)/C$13</f>
        <v>0</v>
      </c>
      <c r="H12" s="10">
        <f>Summary!B12*E12*(-B12*C12*D$2)/(C$13-C$2)</f>
        <v>0</v>
      </c>
    </row>
    <row r="13" spans="1:8" x14ac:dyDescent="0.2">
      <c r="A13" t="s">
        <v>12</v>
      </c>
      <c r="C13" s="2">
        <v>20000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Technology X</vt:lpstr>
      <vt:lpstr>Technology Y</vt:lpstr>
      <vt:lpstr>Unused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Harris</dc:creator>
  <cp:lastModifiedBy>Francesca Levoir</cp:lastModifiedBy>
  <dcterms:created xsi:type="dcterms:W3CDTF">2021-04-09T11:13:43Z</dcterms:created>
  <dcterms:modified xsi:type="dcterms:W3CDTF">2021-05-18T09:13:38Z</dcterms:modified>
</cp:coreProperties>
</file>